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day\Desktop\2024\"/>
    </mc:Choice>
  </mc:AlternateContent>
  <bookViews>
    <workbookView xWindow="0" yWindow="0" windowWidth="28800" windowHeight="11700"/>
  </bookViews>
  <sheets>
    <sheet name="Sheet1" sheetId="1" r:id="rId1"/>
  </sheets>
  <definedNames>
    <definedName name="_xlnm._FilterDatabase" localSheetId="0" hidden="1">Sheet1!$A$5:$E$90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3" i="1" l="1"/>
  <c r="D200" i="1"/>
  <c r="D145" i="1"/>
  <c r="D123" i="1" l="1"/>
  <c r="D120" i="1"/>
  <c r="D119" i="1"/>
  <c r="D118" i="1"/>
  <c r="D65" i="1" l="1"/>
  <c r="D64" i="1"/>
  <c r="D61" i="1"/>
  <c r="D51" i="1"/>
  <c r="D49" i="1"/>
  <c r="D47" i="1"/>
  <c r="D36" i="1"/>
  <c r="D25" i="1"/>
  <c r="D16" i="1"/>
  <c r="D15" i="1"/>
  <c r="D14" i="1"/>
</calcChain>
</file>

<file path=xl/sharedStrings.xml><?xml version="1.0" encoding="utf-8"?>
<sst xmlns="http://schemas.openxmlformats.org/spreadsheetml/2006/main" count="414" uniqueCount="157">
  <si>
    <t xml:space="preserve">التاريخ </t>
  </si>
  <si>
    <t xml:space="preserve">البيان </t>
  </si>
  <si>
    <t xml:space="preserve">نوع المصروف </t>
  </si>
  <si>
    <t xml:space="preserve">المبلغ المنصرف </t>
  </si>
  <si>
    <t xml:space="preserve">ملاحظات </t>
  </si>
  <si>
    <t xml:space="preserve">طلبات بوفية </t>
  </si>
  <si>
    <t xml:space="preserve">شحن عداد الكهرباء </t>
  </si>
  <si>
    <t xml:space="preserve">شحن كهرباء </t>
  </si>
  <si>
    <t xml:space="preserve">تنمية متحصلات الكترونية - كاش مصر </t>
  </si>
  <si>
    <t xml:space="preserve">صيدلية </t>
  </si>
  <si>
    <t xml:space="preserve">صحة </t>
  </si>
  <si>
    <t xml:space="preserve">فاتورة ادوات نظافة </t>
  </si>
  <si>
    <t xml:space="preserve">ادوات نظافة </t>
  </si>
  <si>
    <t>فاتورة بن بون 60</t>
  </si>
  <si>
    <t>فاتورة بن بون 50</t>
  </si>
  <si>
    <t>16/4/20243</t>
  </si>
  <si>
    <t>فاتورة بن بون 260</t>
  </si>
  <si>
    <t>فاتورة بن بون 51</t>
  </si>
  <si>
    <t xml:space="preserve">فاتورة ادوات كهرباء + الانتقالات </t>
  </si>
  <si>
    <t xml:space="preserve">ادوات كهربائية </t>
  </si>
  <si>
    <t>لصق سيراميك</t>
  </si>
  <si>
    <t xml:space="preserve">مادة لاصق - سافيتو العدد10×125ج + 50ج انتقالات </t>
  </si>
  <si>
    <t xml:space="preserve">ادوات كهرباء </t>
  </si>
  <si>
    <t xml:space="preserve">فاتورة كازيون </t>
  </si>
  <si>
    <t xml:space="preserve">كازيون </t>
  </si>
  <si>
    <t xml:space="preserve">فاتورة بي تك - مكنسة بانا سونيك </t>
  </si>
  <si>
    <t xml:space="preserve">مكنسة </t>
  </si>
  <si>
    <t xml:space="preserve">شاشات </t>
  </si>
  <si>
    <t xml:space="preserve">فاتورة بي تك - 3شاشة سامسونج -55 بوصة </t>
  </si>
  <si>
    <t xml:space="preserve">فاتورة بي تك - 2شاشة سامسونج -55 بوصة </t>
  </si>
  <si>
    <t xml:space="preserve">فاتورة بي تك - 1شاشة سامسونج -70 بوصة </t>
  </si>
  <si>
    <t xml:space="preserve">فاتورة بي تك - 2شاشة ال جي  -55 بوصة </t>
  </si>
  <si>
    <t xml:space="preserve">فاتورة نت - اورنج </t>
  </si>
  <si>
    <t>فاتورة نت</t>
  </si>
  <si>
    <t xml:space="preserve">ايصال 223998 - توكيل نادي المحافظة -مصلحة الشهرة العقاري </t>
  </si>
  <si>
    <t xml:space="preserve">رسوم حكومية </t>
  </si>
  <si>
    <t xml:space="preserve">ايصال 223998738003  - -مصلحة الشهرة العقاري </t>
  </si>
  <si>
    <t>فاتورة ادوات مكتبية</t>
  </si>
  <si>
    <t xml:space="preserve">ادوات مكتبية </t>
  </si>
  <si>
    <t xml:space="preserve">توثيق سنترال الفيوم </t>
  </si>
  <si>
    <t xml:space="preserve">مبيد حشرات </t>
  </si>
  <si>
    <t>انستا - 2مبيد حشرات</t>
  </si>
  <si>
    <t>فاتورة ادوات مكتبية- كارتونة مالتي اوفيس A3.80g</t>
  </si>
  <si>
    <t xml:space="preserve">مسدس صابون لوكس - عربية معدن صاج </t>
  </si>
  <si>
    <t>فاتورة بن بون 220</t>
  </si>
  <si>
    <t>فاتورة بن بون39 - خصم نقدي50ج- اجمال الفاتورة 1400ج</t>
  </si>
  <si>
    <t xml:space="preserve">فاتورة ادوات مكتبية - خرامة ورق ودباسة </t>
  </si>
  <si>
    <t xml:space="preserve"> 5بوانات - 5ك سكر ×27ج- فاتورة كازيون </t>
  </si>
  <si>
    <t xml:space="preserve">فاتور رقم 6827 - فلتر فتيس و زيت فتيس و لصق فيكتور </t>
  </si>
  <si>
    <t xml:space="preserve">صيانة سيارات </t>
  </si>
  <si>
    <t xml:space="preserve">تو بي اكسسوار كمبيوتر </t>
  </si>
  <si>
    <t xml:space="preserve">ادوات نت </t>
  </si>
  <si>
    <t xml:space="preserve">فاتورة ادوات للنت - كابل HD - مشترك و2 سوتش و اراجة و2 طابقة </t>
  </si>
  <si>
    <t xml:space="preserve">فاتورة بن بون 22 </t>
  </si>
  <si>
    <t xml:space="preserve">فاتورة بن بون 10 </t>
  </si>
  <si>
    <t xml:space="preserve">ديتول </t>
  </si>
  <si>
    <t xml:space="preserve">فاتورة ادوات مكتبية  - اكلاسير و روزليف و هولدر 20جيب </t>
  </si>
  <si>
    <t xml:space="preserve">شاي العروسة 40قطعة ×100جرام </t>
  </si>
  <si>
    <t xml:space="preserve">شاي الكابوس </t>
  </si>
  <si>
    <t xml:space="preserve">فاتورة ادوات مكتبية باكو ورق فردي و ورق A4.80gو اكلاسير </t>
  </si>
  <si>
    <t xml:space="preserve">فاتورة قطع غيار سيارات فلتر بنزين وبلية دينمو بلية شداد بوجيهات بلاتنيوم و سير اصلي فلتر هواء و تيل امامي </t>
  </si>
  <si>
    <t xml:space="preserve">فاتورة قطع غيار سيارات رقم 5838 - جوان غطاء تاكيهات </t>
  </si>
  <si>
    <t xml:space="preserve">فاتورة بن بون 58 اجمالي الفاتورة 1475ج يوجد خصم نقدي 50ج </t>
  </si>
  <si>
    <t xml:space="preserve">فاتورة شحن عداد المياه </t>
  </si>
  <si>
    <t xml:space="preserve">شحن مياه </t>
  </si>
  <si>
    <t xml:space="preserve">فاتورة بي تك </t>
  </si>
  <si>
    <t xml:space="preserve">فاتورة بي تك 3شاشة سامسونج 55 بوصة </t>
  </si>
  <si>
    <t xml:space="preserve">فاتورة بي تك 2شاشة سامسونج 55 بوصة </t>
  </si>
  <si>
    <t>بريزيدون جبنة مثلثات 8ق</t>
  </si>
  <si>
    <t xml:space="preserve">200جم شاي الكابوس </t>
  </si>
  <si>
    <t xml:space="preserve">10ك سكر و 200جم شاي الكابوس </t>
  </si>
  <si>
    <t>فاتورة قطع غيار سيارات مساعد 2 خلفي سيراتو رقم الفاتورة 5340</t>
  </si>
  <si>
    <t xml:space="preserve">فاتور ادوات مكتبية ورق A4 , A3,دستة جاف </t>
  </si>
  <si>
    <t>فاتورة بن بون 41</t>
  </si>
  <si>
    <t>×××××××××</t>
  </si>
  <si>
    <t xml:space="preserve">المازن للسياحة - 11836- غرفة ثنائي خمس نجوم - احمد رمضان وزوجتة </t>
  </si>
  <si>
    <t xml:space="preserve">سياحة </t>
  </si>
  <si>
    <t xml:space="preserve">المازن للسياحة - 11830- غرفة ثنائي خمس نجوم - احمد رمضان وزوجتة </t>
  </si>
  <si>
    <t>رحلة 2-11-2023</t>
  </si>
  <si>
    <t>رحلة 2-6-2023</t>
  </si>
  <si>
    <t>البريد السريع رقم الايصال 231008621</t>
  </si>
  <si>
    <t xml:space="preserve">فاتورة بلح وزبيب - احمد كشري </t>
  </si>
  <si>
    <t xml:space="preserve">بلح </t>
  </si>
  <si>
    <t xml:space="preserve">فاتورة قطع غيار سيارات - العشري- سير تكييف و سير دنمو فلتر جاز فلتر زيت فلتر هواء </t>
  </si>
  <si>
    <t>شحن عداد الكهرباء - رقم العداد 50692155</t>
  </si>
  <si>
    <t xml:space="preserve">وقود </t>
  </si>
  <si>
    <t>بنزين تريسيكل رقم الفاتورة 325</t>
  </si>
  <si>
    <t xml:space="preserve">فاتورة اكسسوار كمبيوتر </t>
  </si>
  <si>
    <t xml:space="preserve">هرد و رام وحجر </t>
  </si>
  <si>
    <t xml:space="preserve">ادوات كمبيوتر </t>
  </si>
  <si>
    <t xml:space="preserve">كيبورد وماوس </t>
  </si>
  <si>
    <t xml:space="preserve">حبارة للطابعة </t>
  </si>
  <si>
    <t xml:space="preserve">ادوات طباعة </t>
  </si>
  <si>
    <t xml:space="preserve">بنزين   </t>
  </si>
  <si>
    <t xml:space="preserve">كارت فودافون </t>
  </si>
  <si>
    <t xml:space="preserve">شحن هواتف </t>
  </si>
  <si>
    <t xml:space="preserve">فاتورة انستا استور </t>
  </si>
  <si>
    <t xml:space="preserve">بريل سائل </t>
  </si>
  <si>
    <t>فاتورة بن بون 110</t>
  </si>
  <si>
    <t>فاتورة بن بون 115</t>
  </si>
  <si>
    <t xml:space="preserve">فاتورة جاما للكمبيوتر </t>
  </si>
  <si>
    <t xml:space="preserve">فاتورة اراجة تليفون </t>
  </si>
  <si>
    <t>بنزين 95</t>
  </si>
  <si>
    <t>فاتورة تركيب الهرد والرام والحجر وصينة بورد</t>
  </si>
  <si>
    <t>صيانة</t>
  </si>
  <si>
    <t xml:space="preserve">فاتورة ملي حبر </t>
  </si>
  <si>
    <t xml:space="preserve">فاتورة صيانة 2 لاب لوحة مفاتيح انتقالات </t>
  </si>
  <si>
    <t>فاتورة ادوات كمبيوتر</t>
  </si>
  <si>
    <t xml:space="preserve">فاتورة انستا استور صابون كامي </t>
  </si>
  <si>
    <t>شحن عداد المياه</t>
  </si>
  <si>
    <t xml:space="preserve">مصاريف مدرسة الشرق الاوسط - ياسين احمد كشري </t>
  </si>
  <si>
    <t>مصاريف مدرسة</t>
  </si>
  <si>
    <t xml:space="preserve">مصاريف مدرسة الشرق الاوسط - محمد  احمد كشري </t>
  </si>
  <si>
    <t xml:space="preserve">مصاريف مدرسة الشرق الاوسط - ساجد  احمد كشري </t>
  </si>
  <si>
    <t xml:space="preserve">مصاريف مدرسة الشرق الاوسط -الامير   احمد كشري </t>
  </si>
  <si>
    <t>4كارتات طريق - حدائق الاهرام ×5ج</t>
  </si>
  <si>
    <t xml:space="preserve">كارتات طريق </t>
  </si>
  <si>
    <t>3كارتات طريق - حدائق الاهرام ×10ج</t>
  </si>
  <si>
    <t>3كارتات طريق - الفيوم ×5ج</t>
  </si>
  <si>
    <t>فاتورة بن بون 20</t>
  </si>
  <si>
    <t>فاتورة بن بون 46</t>
  </si>
  <si>
    <t xml:space="preserve">7كارتات طريق </t>
  </si>
  <si>
    <t>بنزين 92</t>
  </si>
  <si>
    <t xml:space="preserve">ادوات مكتبية - ورق </t>
  </si>
  <si>
    <t>فاتورة بن بون 179</t>
  </si>
  <si>
    <t xml:space="preserve">عرفة ماركت - بن عبد المعبود </t>
  </si>
  <si>
    <t xml:space="preserve">فاتورة كاتيل </t>
  </si>
  <si>
    <t>4لمبة اليوس ×63ج و 1 كشاف اليوس×125ج</t>
  </si>
  <si>
    <t xml:space="preserve">دفتر حضور وانصراف </t>
  </si>
  <si>
    <t xml:space="preserve">علبة نسكافية </t>
  </si>
  <si>
    <t>فاتورة بن بون 228</t>
  </si>
  <si>
    <t xml:space="preserve">فاتورة قلب عادة 2×190ج باسم ماذن شادي </t>
  </si>
  <si>
    <t xml:space="preserve">ادوات سباكة </t>
  </si>
  <si>
    <t>فاتورة بن بن 61</t>
  </si>
  <si>
    <t xml:space="preserve">سولار </t>
  </si>
  <si>
    <t xml:space="preserve">كرتونة ورق دبل </t>
  </si>
  <si>
    <t xml:space="preserve">مليء حبارة </t>
  </si>
  <si>
    <t xml:space="preserve">اكلاسيرات وفايلات </t>
  </si>
  <si>
    <t xml:space="preserve">فاتورة العيسوي للمشويات 1ك نيفا ونص طرب وميكس العيسوي </t>
  </si>
  <si>
    <t xml:space="preserve">ماكولات </t>
  </si>
  <si>
    <t xml:space="preserve">فاتورة ملابس - ساجد احمد كشري </t>
  </si>
  <si>
    <t xml:space="preserve">ملابس </t>
  </si>
  <si>
    <t>فاتورة ادوات سباكة</t>
  </si>
  <si>
    <t xml:space="preserve">5متر كابل نت </t>
  </si>
  <si>
    <t xml:space="preserve">قطعة تليفون سورت لايت </t>
  </si>
  <si>
    <t xml:space="preserve">هواتف </t>
  </si>
  <si>
    <t xml:space="preserve">مع رول حبارة وتركيب </t>
  </si>
  <si>
    <t xml:space="preserve">ماوس و حروف عربي </t>
  </si>
  <si>
    <t xml:space="preserve">سلك فيبر </t>
  </si>
  <si>
    <t>3لفة سلك فيبر ×125ج</t>
  </si>
  <si>
    <t>2لفة سلك فيبر ×130ج</t>
  </si>
  <si>
    <t xml:space="preserve">علبة شحم </t>
  </si>
  <si>
    <t xml:space="preserve">زيت بلانكا </t>
  </si>
  <si>
    <t xml:space="preserve">فاتورة زيت بلانكا </t>
  </si>
  <si>
    <t xml:space="preserve">تركيب هرد صيانة بوردة +حجر ساعة + انتقالات </t>
  </si>
  <si>
    <t xml:space="preserve">الاجمالي </t>
  </si>
  <si>
    <t xml:space="preserve">مصاريف برج المنارة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</si>
</sst>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6" formatCode="_-* #,##0_-;\-* #,##0_-;_-* &quot;-&quot;??_-;_-@_-"/>
  </numFmts>
  <fonts count="5" x14ac:knownFonts="1">
    <font>
      <sz val="11"/>
      <color theme="1"/>
      <name val="Calibri"/>
      <family val="2"/>
      <charset val="178"/>
      <scheme val="minor"/>
    </font>
    <font>
      <sz val="16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u/>
      <sz val="20"/>
      <color theme="1"/>
      <name val="Calibri"/>
      <family val="2"/>
      <scheme val="minor"/>
    </font>
    <font>
      <sz val="36"/>
      <color theme="1"/>
      <name val="Aldhabi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2" borderId="1" xfId="0" applyFill="1" applyBorder="1"/>
    <xf numFmtId="0" fontId="0" fillId="0" borderId="1" xfId="0" applyBorder="1" applyAlignment="1">
      <alignment horizontal="center" vertical="center" wrapText="1"/>
    </xf>
    <xf numFmtId="166" fontId="0" fillId="0" borderId="0" xfId="1" applyNumberFormat="1" applyFont="1" applyAlignment="1">
      <alignment vertical="center"/>
    </xf>
    <xf numFmtId="0" fontId="0" fillId="0" borderId="2" xfId="0" applyBorder="1"/>
    <xf numFmtId="166" fontId="0" fillId="0" borderId="1" xfId="1" applyNumberFormat="1" applyFont="1" applyBorder="1" applyAlignment="1">
      <alignment vertical="center"/>
    </xf>
    <xf numFmtId="14" fontId="0" fillId="0" borderId="3" xfId="0" applyNumberFormat="1" applyBorder="1"/>
    <xf numFmtId="0" fontId="0" fillId="0" borderId="3" xfId="0" applyBorder="1"/>
    <xf numFmtId="14" fontId="0" fillId="0" borderId="3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166" fontId="1" fillId="0" borderId="6" xfId="1" applyNumberFormat="1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14" fontId="0" fillId="0" borderId="8" xfId="0" applyNumberFormat="1" applyBorder="1"/>
    <xf numFmtId="166" fontId="0" fillId="0" borderId="2" xfId="1" applyNumberFormat="1" applyFon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6" fontId="3" fillId="0" borderId="2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8"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_-* #,##0_-;\-* #,##0_-;_-* &quot;-&quot;??_-;_-@_-"/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9" formatCode="dd/mm/yyyy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ck">
          <color theme="1" tint="4.9989318521683403E-2"/>
        </left>
        <right style="thick">
          <color theme="1" tint="4.9989318521683403E-2"/>
        </right>
        <top style="thick">
          <color theme="1" tint="4.9989318521683403E-2"/>
        </top>
        <bottom style="thick">
          <color theme="1" tint="4.9989318521683403E-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5:E203" totalsRowShown="0" headerRowBorderDxfId="6" tableBorderDxfId="7" totalsRowBorderDxfId="5">
  <autoFilter ref="A5:E203"/>
  <tableColumns count="5">
    <tableColumn id="1" name="التاريخ " dataDxfId="4"/>
    <tableColumn id="2" name="البيان " dataDxfId="3"/>
    <tableColumn id="3" name="نوع المصروف " dataDxfId="2"/>
    <tableColumn id="4" name="المبلغ المنصرف " dataDxfId="1" dataCellStyle="Comma"/>
    <tableColumn id="5" name="ملاحظات 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03"/>
  <sheetViews>
    <sheetView showGridLines="0" rightToLeft="1" tabSelected="1" workbookViewId="0">
      <pane ySplit="5" topLeftCell="A6" activePane="bottomLeft" state="frozen"/>
      <selection pane="bottomLeft" activeCell="M10" sqref="M10"/>
    </sheetView>
  </sheetViews>
  <sheetFormatPr defaultRowHeight="15" x14ac:dyDescent="0.25"/>
  <cols>
    <col min="1" max="1" width="11" bestFit="1" customWidth="1"/>
    <col min="2" max="2" width="62.28515625" bestFit="1" customWidth="1"/>
    <col min="3" max="3" width="17.28515625" customWidth="1"/>
    <col min="4" max="4" width="20.7109375" style="7" customWidth="1"/>
    <col min="5" max="5" width="26.42578125" style="2" bestFit="1" customWidth="1"/>
  </cols>
  <sheetData>
    <row r="2" spans="1:5" x14ac:dyDescent="0.25">
      <c r="B2" s="24" t="s">
        <v>156</v>
      </c>
      <c r="C2" s="24"/>
      <c r="D2" s="24"/>
    </row>
    <row r="3" spans="1:5" x14ac:dyDescent="0.25">
      <c r="B3" s="24"/>
      <c r="C3" s="24"/>
      <c r="D3" s="24"/>
    </row>
    <row r="4" spans="1:5" x14ac:dyDescent="0.25">
      <c r="B4" s="24"/>
      <c r="C4" s="24"/>
      <c r="D4" s="24"/>
    </row>
    <row r="5" spans="1:5" s="1" customFormat="1" ht="30" customHeight="1" x14ac:dyDescent="0.25">
      <c r="A5" s="14" t="s">
        <v>0</v>
      </c>
      <c r="B5" s="15" t="s">
        <v>1</v>
      </c>
      <c r="C5" s="16" t="s">
        <v>2</v>
      </c>
      <c r="D5" s="17" t="s">
        <v>3</v>
      </c>
      <c r="E5" s="18" t="s">
        <v>4</v>
      </c>
    </row>
    <row r="6" spans="1:5" x14ac:dyDescent="0.25">
      <c r="A6" s="10">
        <v>45378</v>
      </c>
      <c r="B6" s="3" t="s">
        <v>13</v>
      </c>
      <c r="C6" s="3" t="s">
        <v>5</v>
      </c>
      <c r="D6" s="9">
        <v>292.5</v>
      </c>
      <c r="E6" s="13"/>
    </row>
    <row r="7" spans="1:5" x14ac:dyDescent="0.25">
      <c r="A7" s="10">
        <v>45366</v>
      </c>
      <c r="B7" s="3" t="s">
        <v>6</v>
      </c>
      <c r="C7" s="3" t="s">
        <v>7</v>
      </c>
      <c r="D7" s="9">
        <v>200</v>
      </c>
      <c r="E7" s="13"/>
    </row>
    <row r="8" spans="1:5" x14ac:dyDescent="0.25">
      <c r="A8" s="10">
        <v>45290</v>
      </c>
      <c r="B8" s="3" t="s">
        <v>8</v>
      </c>
      <c r="C8" s="3" t="s">
        <v>7</v>
      </c>
      <c r="D8" s="9">
        <v>1790</v>
      </c>
      <c r="E8" s="13"/>
    </row>
    <row r="9" spans="1:5" x14ac:dyDescent="0.25">
      <c r="A9" s="10">
        <v>45395</v>
      </c>
      <c r="B9" s="3" t="s">
        <v>9</v>
      </c>
      <c r="C9" s="3" t="s">
        <v>10</v>
      </c>
      <c r="D9" s="9">
        <v>120</v>
      </c>
      <c r="E9" s="13"/>
    </row>
    <row r="10" spans="1:5" x14ac:dyDescent="0.25">
      <c r="A10" s="10">
        <v>45395</v>
      </c>
      <c r="B10" s="3" t="s">
        <v>11</v>
      </c>
      <c r="C10" s="3" t="s">
        <v>12</v>
      </c>
      <c r="D10" s="9">
        <v>167</v>
      </c>
      <c r="E10" s="13"/>
    </row>
    <row r="11" spans="1:5" x14ac:dyDescent="0.25">
      <c r="A11" s="11" t="s">
        <v>15</v>
      </c>
      <c r="B11" s="3" t="s">
        <v>14</v>
      </c>
      <c r="C11" s="3" t="s">
        <v>5</v>
      </c>
      <c r="D11" s="9">
        <v>2562.5</v>
      </c>
      <c r="E11" s="13"/>
    </row>
    <row r="12" spans="1:5" x14ac:dyDescent="0.25">
      <c r="A12" s="10">
        <v>45337</v>
      </c>
      <c r="B12" s="3" t="s">
        <v>16</v>
      </c>
      <c r="C12" s="3" t="s">
        <v>5</v>
      </c>
      <c r="D12" s="9">
        <v>2512.5</v>
      </c>
      <c r="E12" s="13"/>
    </row>
    <row r="13" spans="1:5" x14ac:dyDescent="0.25">
      <c r="A13" s="10">
        <v>45325</v>
      </c>
      <c r="B13" s="3" t="s">
        <v>17</v>
      </c>
      <c r="C13" s="3" t="s">
        <v>5</v>
      </c>
      <c r="D13" s="9">
        <v>1920</v>
      </c>
      <c r="E13" s="13"/>
    </row>
    <row r="14" spans="1:5" x14ac:dyDescent="0.25">
      <c r="A14" s="11"/>
      <c r="B14" s="3" t="s">
        <v>18</v>
      </c>
      <c r="C14" s="3" t="s">
        <v>19</v>
      </c>
      <c r="D14" s="9">
        <f>800+80+50</f>
        <v>930</v>
      </c>
      <c r="E14" s="13"/>
    </row>
    <row r="15" spans="1:5" x14ac:dyDescent="0.25">
      <c r="A15" s="11"/>
      <c r="B15" s="3" t="s">
        <v>87</v>
      </c>
      <c r="C15" s="3" t="s">
        <v>89</v>
      </c>
      <c r="D15" s="9">
        <f>350+75+75</f>
        <v>500</v>
      </c>
      <c r="E15" s="13"/>
    </row>
    <row r="16" spans="1:5" x14ac:dyDescent="0.25">
      <c r="A16" s="10">
        <v>45328</v>
      </c>
      <c r="B16" s="3" t="s">
        <v>21</v>
      </c>
      <c r="C16" s="3" t="s">
        <v>20</v>
      </c>
      <c r="D16" s="9">
        <f>10*125+50</f>
        <v>1300</v>
      </c>
      <c r="E16" s="13"/>
    </row>
    <row r="17" spans="1:5" x14ac:dyDescent="0.25">
      <c r="A17" s="10">
        <v>45328</v>
      </c>
      <c r="B17" s="3" t="s">
        <v>22</v>
      </c>
      <c r="C17" s="3" t="s">
        <v>19</v>
      </c>
      <c r="D17" s="9">
        <v>235</v>
      </c>
      <c r="E17" s="13"/>
    </row>
    <row r="18" spans="1:5" x14ac:dyDescent="0.25">
      <c r="A18" s="11"/>
      <c r="B18" s="3" t="s">
        <v>23</v>
      </c>
      <c r="C18" s="3" t="s">
        <v>24</v>
      </c>
      <c r="D18" s="9">
        <v>170</v>
      </c>
      <c r="E18" s="13"/>
    </row>
    <row r="19" spans="1:5" x14ac:dyDescent="0.25">
      <c r="A19" s="11"/>
      <c r="B19" s="3" t="s">
        <v>23</v>
      </c>
      <c r="C19" s="3" t="s">
        <v>24</v>
      </c>
      <c r="D19" s="9">
        <v>136.35</v>
      </c>
      <c r="E19" s="13"/>
    </row>
    <row r="20" spans="1:5" x14ac:dyDescent="0.25">
      <c r="A20" s="11"/>
      <c r="B20" s="3" t="s">
        <v>23</v>
      </c>
      <c r="C20" s="3" t="s">
        <v>24</v>
      </c>
      <c r="D20" s="9">
        <v>310</v>
      </c>
      <c r="E20" s="13"/>
    </row>
    <row r="21" spans="1:5" x14ac:dyDescent="0.25">
      <c r="A21" s="11"/>
      <c r="B21" s="3" t="s">
        <v>23</v>
      </c>
      <c r="C21" s="3" t="s">
        <v>24</v>
      </c>
      <c r="D21" s="9">
        <v>105</v>
      </c>
      <c r="E21" s="13"/>
    </row>
    <row r="22" spans="1:5" x14ac:dyDescent="0.25">
      <c r="A22" s="11"/>
      <c r="B22" s="3" t="s">
        <v>23</v>
      </c>
      <c r="C22" s="3" t="s">
        <v>24</v>
      </c>
      <c r="D22" s="9">
        <v>60</v>
      </c>
      <c r="E22" s="13"/>
    </row>
    <row r="23" spans="1:5" x14ac:dyDescent="0.25">
      <c r="A23" s="11"/>
      <c r="B23" s="3" t="s">
        <v>23</v>
      </c>
      <c r="C23" s="3" t="s">
        <v>24</v>
      </c>
      <c r="D23" s="9">
        <v>24.85</v>
      </c>
      <c r="E23" s="13"/>
    </row>
    <row r="24" spans="1:5" x14ac:dyDescent="0.25">
      <c r="A24" s="11"/>
      <c r="B24" s="3" t="s">
        <v>23</v>
      </c>
      <c r="C24" s="3" t="s">
        <v>24</v>
      </c>
      <c r="D24" s="9">
        <v>55.75</v>
      </c>
      <c r="E24" s="13"/>
    </row>
    <row r="25" spans="1:5" x14ac:dyDescent="0.25">
      <c r="A25" s="11"/>
      <c r="B25" s="3" t="s">
        <v>23</v>
      </c>
      <c r="C25" s="3" t="s">
        <v>24</v>
      </c>
      <c r="D25" s="9">
        <f>400-11.85</f>
        <v>388.15</v>
      </c>
      <c r="E25" s="13"/>
    </row>
    <row r="26" spans="1:5" x14ac:dyDescent="0.25">
      <c r="A26" s="10">
        <v>45628</v>
      </c>
      <c r="B26" s="3" t="s">
        <v>25</v>
      </c>
      <c r="C26" s="3" t="s">
        <v>26</v>
      </c>
      <c r="D26" s="9">
        <v>8602</v>
      </c>
      <c r="E26" s="13"/>
    </row>
    <row r="27" spans="1:5" x14ac:dyDescent="0.25">
      <c r="A27" s="10">
        <v>45208</v>
      </c>
      <c r="B27" s="3" t="s">
        <v>28</v>
      </c>
      <c r="C27" s="3" t="s">
        <v>27</v>
      </c>
      <c r="D27" s="9">
        <v>36525</v>
      </c>
      <c r="E27" s="13"/>
    </row>
    <row r="28" spans="1:5" x14ac:dyDescent="0.25">
      <c r="A28" s="10">
        <v>45298</v>
      </c>
      <c r="B28" s="3" t="s">
        <v>29</v>
      </c>
      <c r="C28" s="3" t="s">
        <v>27</v>
      </c>
      <c r="D28" s="9">
        <v>30226</v>
      </c>
      <c r="E28" s="13"/>
    </row>
    <row r="29" spans="1:5" x14ac:dyDescent="0.25">
      <c r="A29" s="10">
        <v>44951</v>
      </c>
      <c r="B29" s="3" t="s">
        <v>30</v>
      </c>
      <c r="C29" s="3" t="s">
        <v>27</v>
      </c>
      <c r="D29" s="9">
        <v>32198</v>
      </c>
      <c r="E29" s="13"/>
    </row>
    <row r="30" spans="1:5" x14ac:dyDescent="0.25">
      <c r="A30" s="10">
        <v>45063</v>
      </c>
      <c r="B30" s="3" t="s">
        <v>31</v>
      </c>
      <c r="C30" s="3" t="s">
        <v>27</v>
      </c>
      <c r="D30" s="9">
        <v>25098</v>
      </c>
      <c r="E30" s="13"/>
    </row>
    <row r="31" spans="1:5" x14ac:dyDescent="0.25">
      <c r="A31" s="10">
        <v>45304</v>
      </c>
      <c r="B31" s="3" t="s">
        <v>29</v>
      </c>
      <c r="C31" s="3" t="s">
        <v>27</v>
      </c>
      <c r="D31" s="9">
        <v>40397</v>
      </c>
      <c r="E31" s="13"/>
    </row>
    <row r="32" spans="1:5" x14ac:dyDescent="0.25">
      <c r="A32" s="10">
        <v>45271</v>
      </c>
      <c r="B32" s="3" t="s">
        <v>32</v>
      </c>
      <c r="C32" s="3" t="s">
        <v>33</v>
      </c>
      <c r="D32" s="9">
        <v>765</v>
      </c>
      <c r="E32" s="13"/>
    </row>
    <row r="33" spans="1:5" x14ac:dyDescent="0.25">
      <c r="A33" s="10">
        <v>45244</v>
      </c>
      <c r="B33" s="3" t="s">
        <v>34</v>
      </c>
      <c r="C33" s="3" t="s">
        <v>35</v>
      </c>
      <c r="D33" s="9">
        <v>135</v>
      </c>
      <c r="E33" s="13"/>
    </row>
    <row r="34" spans="1:5" x14ac:dyDescent="0.25">
      <c r="A34" s="10">
        <v>45244</v>
      </c>
      <c r="B34" s="3" t="s">
        <v>36</v>
      </c>
      <c r="C34" s="3" t="s">
        <v>35</v>
      </c>
      <c r="D34" s="9">
        <v>1303</v>
      </c>
      <c r="E34" s="13"/>
    </row>
    <row r="35" spans="1:5" x14ac:dyDescent="0.25">
      <c r="A35" s="11"/>
      <c r="B35" s="3" t="s">
        <v>37</v>
      </c>
      <c r="C35" s="3" t="s">
        <v>38</v>
      </c>
      <c r="D35" s="9">
        <v>105</v>
      </c>
      <c r="E35" s="13"/>
    </row>
    <row r="36" spans="1:5" x14ac:dyDescent="0.25">
      <c r="A36" s="11"/>
      <c r="B36" s="3" t="s">
        <v>87</v>
      </c>
      <c r="C36" s="3" t="s">
        <v>89</v>
      </c>
      <c r="D36" s="9">
        <f>500+450+840+700</f>
        <v>2490</v>
      </c>
      <c r="E36" s="13"/>
    </row>
    <row r="37" spans="1:5" x14ac:dyDescent="0.25">
      <c r="A37" s="11"/>
      <c r="B37" s="3" t="s">
        <v>39</v>
      </c>
      <c r="C37" s="3" t="s">
        <v>33</v>
      </c>
      <c r="D37" s="9">
        <v>1303</v>
      </c>
      <c r="E37" s="13"/>
    </row>
    <row r="38" spans="1:5" x14ac:dyDescent="0.25">
      <c r="A38" s="11"/>
      <c r="B38" s="3" t="s">
        <v>23</v>
      </c>
      <c r="C38" s="3" t="s">
        <v>24</v>
      </c>
      <c r="D38" s="9">
        <v>162.65</v>
      </c>
      <c r="E38" s="13"/>
    </row>
    <row r="39" spans="1:5" x14ac:dyDescent="0.25">
      <c r="A39" s="10">
        <v>45294</v>
      </c>
      <c r="B39" s="3" t="s">
        <v>37</v>
      </c>
      <c r="C39" s="3" t="s">
        <v>38</v>
      </c>
      <c r="D39" s="9">
        <v>1680</v>
      </c>
      <c r="E39" s="13"/>
    </row>
    <row r="40" spans="1:5" x14ac:dyDescent="0.25">
      <c r="A40" s="11"/>
      <c r="B40" s="3" t="s">
        <v>41</v>
      </c>
      <c r="C40" s="3" t="s">
        <v>40</v>
      </c>
      <c r="D40" s="9">
        <v>56</v>
      </c>
      <c r="E40" s="13"/>
    </row>
    <row r="41" spans="1:5" x14ac:dyDescent="0.25">
      <c r="A41" s="10">
        <v>45298</v>
      </c>
      <c r="B41" s="3" t="s">
        <v>42</v>
      </c>
      <c r="C41" s="3" t="s">
        <v>38</v>
      </c>
      <c r="D41" s="9">
        <v>1850</v>
      </c>
      <c r="E41" s="13"/>
    </row>
    <row r="42" spans="1:5" x14ac:dyDescent="0.25">
      <c r="A42" s="10">
        <v>45632</v>
      </c>
      <c r="B42" s="5" t="s">
        <v>43</v>
      </c>
      <c r="C42" s="5"/>
      <c r="D42" s="9">
        <v>300</v>
      </c>
      <c r="E42" s="13"/>
    </row>
    <row r="43" spans="1:5" x14ac:dyDescent="0.25">
      <c r="A43" s="11"/>
      <c r="B43" s="3" t="s">
        <v>23</v>
      </c>
      <c r="C43" s="3" t="s">
        <v>24</v>
      </c>
      <c r="D43" s="9">
        <v>218.15</v>
      </c>
      <c r="E43" s="13"/>
    </row>
    <row r="44" spans="1:5" x14ac:dyDescent="0.25">
      <c r="A44" s="10">
        <v>45293</v>
      </c>
      <c r="B44" s="3" t="s">
        <v>44</v>
      </c>
      <c r="C44" s="3" t="s">
        <v>5</v>
      </c>
      <c r="D44" s="9">
        <v>1725</v>
      </c>
      <c r="E44" s="13"/>
    </row>
    <row r="45" spans="1:5" x14ac:dyDescent="0.25">
      <c r="A45" s="10">
        <v>45540</v>
      </c>
      <c r="B45" s="3" t="s">
        <v>45</v>
      </c>
      <c r="C45" s="3" t="s">
        <v>5</v>
      </c>
      <c r="D45" s="9">
        <v>1350</v>
      </c>
      <c r="E45" s="13"/>
    </row>
    <row r="46" spans="1:5" x14ac:dyDescent="0.25">
      <c r="A46" s="10">
        <v>45278</v>
      </c>
      <c r="B46" s="3" t="s">
        <v>46</v>
      </c>
      <c r="C46" s="3" t="s">
        <v>38</v>
      </c>
      <c r="D46" s="9">
        <v>115</v>
      </c>
      <c r="E46" s="13"/>
    </row>
    <row r="47" spans="1:5" x14ac:dyDescent="0.25">
      <c r="A47" s="10">
        <v>45193</v>
      </c>
      <c r="B47" s="3" t="s">
        <v>47</v>
      </c>
      <c r="C47" s="3" t="s">
        <v>24</v>
      </c>
      <c r="D47" s="9">
        <f>27*5</f>
        <v>135</v>
      </c>
      <c r="E47" s="13"/>
    </row>
    <row r="48" spans="1:5" x14ac:dyDescent="0.25">
      <c r="A48" s="10">
        <v>45193</v>
      </c>
      <c r="B48" s="3" t="s">
        <v>23</v>
      </c>
      <c r="C48" s="3" t="s">
        <v>24</v>
      </c>
      <c r="D48" s="9">
        <v>1465.72</v>
      </c>
      <c r="E48" s="13"/>
    </row>
    <row r="49" spans="1:5" x14ac:dyDescent="0.25">
      <c r="A49" s="10">
        <v>45286</v>
      </c>
      <c r="B49" s="3" t="s">
        <v>48</v>
      </c>
      <c r="C49" s="3" t="s">
        <v>49</v>
      </c>
      <c r="D49" s="9">
        <f>650+1450+170</f>
        <v>2270</v>
      </c>
      <c r="E49" s="13"/>
    </row>
    <row r="50" spans="1:5" x14ac:dyDescent="0.25">
      <c r="A50" s="10">
        <v>45285</v>
      </c>
      <c r="B50" s="3" t="s">
        <v>50</v>
      </c>
      <c r="C50" s="3" t="s">
        <v>89</v>
      </c>
      <c r="D50" s="9">
        <v>219</v>
      </c>
      <c r="E50" s="13"/>
    </row>
    <row r="51" spans="1:5" x14ac:dyDescent="0.25">
      <c r="A51" s="10">
        <v>45284</v>
      </c>
      <c r="B51" s="3" t="s">
        <v>52</v>
      </c>
      <c r="C51" s="3" t="s">
        <v>51</v>
      </c>
      <c r="D51" s="9">
        <f>100+280+235+225+1400</f>
        <v>2240</v>
      </c>
      <c r="E51" s="13"/>
    </row>
    <row r="52" spans="1:5" x14ac:dyDescent="0.25">
      <c r="A52" s="10">
        <v>45283</v>
      </c>
      <c r="B52" s="3" t="s">
        <v>53</v>
      </c>
      <c r="C52" s="3" t="s">
        <v>5</v>
      </c>
      <c r="D52" s="9">
        <v>70</v>
      </c>
      <c r="E52" s="13"/>
    </row>
    <row r="53" spans="1:5" x14ac:dyDescent="0.25">
      <c r="A53" s="11"/>
      <c r="B53" s="3" t="s">
        <v>54</v>
      </c>
      <c r="C53" s="3" t="s">
        <v>5</v>
      </c>
      <c r="D53" s="9">
        <v>1525</v>
      </c>
      <c r="E53" s="13"/>
    </row>
    <row r="54" spans="1:5" x14ac:dyDescent="0.25">
      <c r="A54" s="10">
        <v>45138</v>
      </c>
      <c r="B54" s="3" t="s">
        <v>23</v>
      </c>
      <c r="C54" s="3" t="s">
        <v>24</v>
      </c>
      <c r="D54" s="9">
        <v>380.9</v>
      </c>
      <c r="E54" s="13"/>
    </row>
    <row r="55" spans="1:5" x14ac:dyDescent="0.25">
      <c r="A55" s="10">
        <v>45250</v>
      </c>
      <c r="B55" s="3" t="s">
        <v>23</v>
      </c>
      <c r="C55" s="3" t="s">
        <v>24</v>
      </c>
      <c r="D55" s="9">
        <v>57.95</v>
      </c>
      <c r="E55" s="13" t="s">
        <v>55</v>
      </c>
    </row>
    <row r="56" spans="1:5" x14ac:dyDescent="0.25">
      <c r="A56" s="10">
        <v>45251</v>
      </c>
      <c r="B56" s="3" t="s">
        <v>23</v>
      </c>
      <c r="C56" s="3" t="s">
        <v>24</v>
      </c>
      <c r="D56" s="9">
        <v>43.95</v>
      </c>
      <c r="E56" s="13"/>
    </row>
    <row r="57" spans="1:5" x14ac:dyDescent="0.25">
      <c r="A57" s="10">
        <v>45221</v>
      </c>
      <c r="B57" s="3" t="s">
        <v>32</v>
      </c>
      <c r="C57" s="3" t="s">
        <v>33</v>
      </c>
      <c r="D57" s="9">
        <v>225</v>
      </c>
      <c r="E57" s="13"/>
    </row>
    <row r="58" spans="1:5" x14ac:dyDescent="0.25">
      <c r="A58" s="10">
        <v>45260</v>
      </c>
      <c r="B58" s="3" t="s">
        <v>56</v>
      </c>
      <c r="C58" s="3" t="s">
        <v>38</v>
      </c>
      <c r="D58" s="9">
        <v>197.5</v>
      </c>
      <c r="E58" s="13"/>
    </row>
    <row r="59" spans="1:5" x14ac:dyDescent="0.25">
      <c r="A59" s="10">
        <v>45251</v>
      </c>
      <c r="B59" s="3" t="s">
        <v>23</v>
      </c>
      <c r="C59" s="3" t="s">
        <v>24</v>
      </c>
      <c r="D59" s="9">
        <v>758</v>
      </c>
      <c r="E59" s="13" t="s">
        <v>57</v>
      </c>
    </row>
    <row r="60" spans="1:5" x14ac:dyDescent="0.25">
      <c r="A60" s="10">
        <v>45227</v>
      </c>
      <c r="B60" s="3" t="s">
        <v>23</v>
      </c>
      <c r="C60" s="3" t="s">
        <v>24</v>
      </c>
      <c r="D60" s="9">
        <v>66</v>
      </c>
      <c r="E60" s="13" t="s">
        <v>58</v>
      </c>
    </row>
    <row r="61" spans="1:5" x14ac:dyDescent="0.25">
      <c r="A61" s="10">
        <v>45251</v>
      </c>
      <c r="B61" s="3" t="s">
        <v>59</v>
      </c>
      <c r="C61" s="3" t="s">
        <v>38</v>
      </c>
      <c r="D61" s="9">
        <f>500+700+190</f>
        <v>1390</v>
      </c>
      <c r="E61" s="13"/>
    </row>
    <row r="62" spans="1:5" s="2" customFormat="1" ht="30" x14ac:dyDescent="0.25">
      <c r="A62" s="12">
        <v>45223</v>
      </c>
      <c r="B62" s="6" t="s">
        <v>60</v>
      </c>
      <c r="C62" s="4" t="s">
        <v>49</v>
      </c>
      <c r="D62" s="9">
        <v>4055</v>
      </c>
      <c r="E62" s="13"/>
    </row>
    <row r="63" spans="1:5" x14ac:dyDescent="0.25">
      <c r="A63" s="10">
        <v>45224</v>
      </c>
      <c r="B63" s="3" t="s">
        <v>61</v>
      </c>
      <c r="C63" s="4" t="s">
        <v>49</v>
      </c>
      <c r="D63" s="9">
        <v>580</v>
      </c>
      <c r="E63" s="13"/>
    </row>
    <row r="64" spans="1:5" x14ac:dyDescent="0.25">
      <c r="A64" s="10">
        <v>45250</v>
      </c>
      <c r="B64" s="3" t="s">
        <v>62</v>
      </c>
      <c r="C64" s="3" t="s">
        <v>5</v>
      </c>
      <c r="D64" s="9">
        <f>1400+75-50</f>
        <v>1425</v>
      </c>
      <c r="E64" s="13"/>
    </row>
    <row r="65" spans="1:5" x14ac:dyDescent="0.25">
      <c r="A65" s="10">
        <v>45251</v>
      </c>
      <c r="B65" s="3" t="s">
        <v>35</v>
      </c>
      <c r="C65" s="3" t="s">
        <v>35</v>
      </c>
      <c r="D65" s="9">
        <f>105+9879.5</f>
        <v>9984.5</v>
      </c>
      <c r="E65" s="13"/>
    </row>
    <row r="66" spans="1:5" x14ac:dyDescent="0.25">
      <c r="A66" s="11"/>
      <c r="B66" s="3" t="s">
        <v>63</v>
      </c>
      <c r="C66" s="3" t="s">
        <v>64</v>
      </c>
      <c r="D66" s="9">
        <v>894</v>
      </c>
      <c r="E66" s="13"/>
    </row>
    <row r="67" spans="1:5" x14ac:dyDescent="0.25">
      <c r="A67" s="11"/>
      <c r="B67" s="3" t="s">
        <v>63</v>
      </c>
      <c r="C67" s="3" t="s">
        <v>64</v>
      </c>
      <c r="D67" s="9">
        <v>441</v>
      </c>
      <c r="E67" s="13"/>
    </row>
    <row r="68" spans="1:5" x14ac:dyDescent="0.25">
      <c r="A68" s="11"/>
      <c r="B68" s="3" t="s">
        <v>63</v>
      </c>
      <c r="C68" s="3" t="s">
        <v>64</v>
      </c>
      <c r="D68" s="9">
        <v>1112</v>
      </c>
      <c r="E68" s="13"/>
    </row>
    <row r="69" spans="1:5" x14ac:dyDescent="0.25">
      <c r="A69" s="10">
        <v>45081</v>
      </c>
      <c r="B69" s="3" t="s">
        <v>65</v>
      </c>
      <c r="C69" s="3"/>
      <c r="D69" s="9">
        <v>22649</v>
      </c>
      <c r="E69" s="13"/>
    </row>
    <row r="70" spans="1:5" x14ac:dyDescent="0.25">
      <c r="A70" s="10">
        <v>44995</v>
      </c>
      <c r="B70" s="3" t="s">
        <v>66</v>
      </c>
      <c r="C70" s="3" t="s">
        <v>27</v>
      </c>
      <c r="D70" s="9">
        <v>36525</v>
      </c>
      <c r="E70" s="13"/>
    </row>
    <row r="71" spans="1:5" x14ac:dyDescent="0.25">
      <c r="A71" s="10">
        <v>44995</v>
      </c>
      <c r="B71" s="3" t="s">
        <v>67</v>
      </c>
      <c r="C71" s="3" t="s">
        <v>27</v>
      </c>
      <c r="D71" s="9">
        <v>24426</v>
      </c>
      <c r="E71" s="13"/>
    </row>
    <row r="72" spans="1:5" x14ac:dyDescent="0.25">
      <c r="A72" s="10">
        <v>45204</v>
      </c>
      <c r="B72" s="3" t="s">
        <v>23</v>
      </c>
      <c r="C72" s="3" t="s">
        <v>24</v>
      </c>
      <c r="D72" s="9">
        <v>36.950000000000003</v>
      </c>
      <c r="E72" s="13" t="s">
        <v>68</v>
      </c>
    </row>
    <row r="73" spans="1:5" x14ac:dyDescent="0.25">
      <c r="A73" s="11"/>
      <c r="B73" s="3" t="s">
        <v>23</v>
      </c>
      <c r="C73" s="3" t="s">
        <v>24</v>
      </c>
      <c r="D73" s="9">
        <v>105.9</v>
      </c>
      <c r="E73" s="13" t="s">
        <v>69</v>
      </c>
    </row>
    <row r="74" spans="1:5" x14ac:dyDescent="0.25">
      <c r="A74" s="11"/>
      <c r="B74" s="3" t="s">
        <v>23</v>
      </c>
      <c r="C74" s="3" t="s">
        <v>24</v>
      </c>
      <c r="D74" s="9">
        <v>302.45</v>
      </c>
      <c r="E74" s="13" t="s">
        <v>70</v>
      </c>
    </row>
    <row r="75" spans="1:5" x14ac:dyDescent="0.25">
      <c r="A75" s="11"/>
      <c r="B75" s="3" t="s">
        <v>23</v>
      </c>
      <c r="C75" s="3" t="s">
        <v>24</v>
      </c>
      <c r="D75" s="9">
        <v>232.35</v>
      </c>
      <c r="E75" s="13"/>
    </row>
    <row r="76" spans="1:5" x14ac:dyDescent="0.25">
      <c r="A76" s="10">
        <v>45189</v>
      </c>
      <c r="B76" s="3" t="s">
        <v>71</v>
      </c>
      <c r="C76" s="3" t="s">
        <v>49</v>
      </c>
      <c r="D76" s="9">
        <v>2500</v>
      </c>
      <c r="E76" s="13"/>
    </row>
    <row r="77" spans="1:5" x14ac:dyDescent="0.25">
      <c r="A77" s="10">
        <v>45214</v>
      </c>
      <c r="B77" s="3" t="s">
        <v>72</v>
      </c>
      <c r="C77" s="3" t="s">
        <v>38</v>
      </c>
      <c r="D77" s="9">
        <v>927</v>
      </c>
      <c r="E77" s="13"/>
    </row>
    <row r="78" spans="1:5" x14ac:dyDescent="0.25">
      <c r="A78" s="10">
        <v>45197</v>
      </c>
      <c r="B78" s="3" t="s">
        <v>73</v>
      </c>
      <c r="C78" s="3" t="s">
        <v>5</v>
      </c>
      <c r="D78" s="9">
        <v>1400</v>
      </c>
      <c r="E78" s="13"/>
    </row>
    <row r="79" spans="1:5" x14ac:dyDescent="0.25">
      <c r="A79" s="10">
        <v>45222</v>
      </c>
      <c r="B79" s="3" t="s">
        <v>74</v>
      </c>
      <c r="C79" s="3"/>
      <c r="D79" s="9">
        <v>130</v>
      </c>
      <c r="E79" s="13"/>
    </row>
    <row r="80" spans="1:5" x14ac:dyDescent="0.25">
      <c r="A80" s="10">
        <v>45228</v>
      </c>
      <c r="B80" s="3" t="s">
        <v>75</v>
      </c>
      <c r="C80" s="3" t="s">
        <v>76</v>
      </c>
      <c r="D80" s="9">
        <v>60000</v>
      </c>
      <c r="E80" s="13" t="s">
        <v>79</v>
      </c>
    </row>
    <row r="81" spans="1:5" x14ac:dyDescent="0.25">
      <c r="A81" s="10">
        <v>45214</v>
      </c>
      <c r="B81" s="3" t="s">
        <v>77</v>
      </c>
      <c r="C81" s="3" t="s">
        <v>76</v>
      </c>
      <c r="D81" s="9">
        <v>50000</v>
      </c>
      <c r="E81" s="13" t="s">
        <v>78</v>
      </c>
    </row>
    <row r="82" spans="1:5" x14ac:dyDescent="0.25">
      <c r="A82" s="11"/>
      <c r="B82" s="3" t="s">
        <v>80</v>
      </c>
      <c r="C82" s="3" t="s">
        <v>35</v>
      </c>
      <c r="D82" s="9">
        <v>52.95</v>
      </c>
      <c r="E82" s="13"/>
    </row>
    <row r="83" spans="1:5" x14ac:dyDescent="0.25">
      <c r="A83" s="10">
        <v>44961</v>
      </c>
      <c r="B83" s="3" t="s">
        <v>81</v>
      </c>
      <c r="C83" s="3" t="s">
        <v>82</v>
      </c>
      <c r="D83" s="9">
        <v>50630</v>
      </c>
      <c r="E83" s="13"/>
    </row>
    <row r="84" spans="1:5" x14ac:dyDescent="0.25">
      <c r="A84" s="11"/>
      <c r="B84" s="3" t="s">
        <v>83</v>
      </c>
      <c r="C84" s="3" t="s">
        <v>49</v>
      </c>
      <c r="D84" s="9">
        <v>1755</v>
      </c>
      <c r="E84" s="13"/>
    </row>
    <row r="85" spans="1:5" x14ac:dyDescent="0.25">
      <c r="A85" s="10">
        <v>45445</v>
      </c>
      <c r="B85" s="3" t="s">
        <v>11</v>
      </c>
      <c r="C85" s="3" t="s">
        <v>12</v>
      </c>
      <c r="D85" s="9">
        <v>155.19999999999999</v>
      </c>
      <c r="E85" s="13"/>
    </row>
    <row r="86" spans="1:5" x14ac:dyDescent="0.25">
      <c r="A86" s="10">
        <v>45420</v>
      </c>
      <c r="B86" s="3" t="s">
        <v>84</v>
      </c>
      <c r="C86" s="3" t="s">
        <v>7</v>
      </c>
      <c r="D86" s="9">
        <v>150</v>
      </c>
      <c r="E86" s="13"/>
    </row>
    <row r="87" spans="1:5" x14ac:dyDescent="0.25">
      <c r="A87" s="10">
        <v>45420</v>
      </c>
      <c r="B87" s="3" t="s">
        <v>6</v>
      </c>
      <c r="C87" s="3" t="s">
        <v>7</v>
      </c>
      <c r="D87" s="9">
        <v>150</v>
      </c>
      <c r="E87" s="13"/>
    </row>
    <row r="88" spans="1:5" x14ac:dyDescent="0.25">
      <c r="A88" s="10">
        <v>45420</v>
      </c>
      <c r="B88" s="3" t="s">
        <v>86</v>
      </c>
      <c r="C88" s="3" t="s">
        <v>85</v>
      </c>
      <c r="D88" s="9">
        <v>150</v>
      </c>
      <c r="E88" s="13"/>
    </row>
    <row r="89" spans="1:5" x14ac:dyDescent="0.25">
      <c r="A89" s="10">
        <v>45412</v>
      </c>
      <c r="B89" s="3" t="s">
        <v>87</v>
      </c>
      <c r="C89" s="3" t="s">
        <v>89</v>
      </c>
      <c r="D89" s="9">
        <v>750</v>
      </c>
      <c r="E89" s="13" t="s">
        <v>88</v>
      </c>
    </row>
    <row r="90" spans="1:5" x14ac:dyDescent="0.25">
      <c r="A90" s="10">
        <v>45412</v>
      </c>
      <c r="B90" s="3" t="s">
        <v>87</v>
      </c>
      <c r="C90" s="3" t="s">
        <v>89</v>
      </c>
      <c r="D90" s="9">
        <v>680</v>
      </c>
      <c r="E90" s="13" t="s">
        <v>90</v>
      </c>
    </row>
    <row r="91" spans="1:5" x14ac:dyDescent="0.25">
      <c r="A91" s="10">
        <v>45412</v>
      </c>
      <c r="B91" s="3" t="s">
        <v>91</v>
      </c>
      <c r="C91" s="3" t="s">
        <v>92</v>
      </c>
      <c r="D91" s="9">
        <v>450</v>
      </c>
      <c r="E91" s="13"/>
    </row>
    <row r="92" spans="1:5" x14ac:dyDescent="0.25">
      <c r="A92" s="11"/>
      <c r="B92" s="3" t="s">
        <v>93</v>
      </c>
      <c r="C92" s="3" t="s">
        <v>85</v>
      </c>
      <c r="D92" s="9">
        <v>600</v>
      </c>
      <c r="E92" s="13"/>
    </row>
    <row r="93" spans="1:5" x14ac:dyDescent="0.25">
      <c r="A93" s="10">
        <v>45416</v>
      </c>
      <c r="B93" s="3" t="s">
        <v>94</v>
      </c>
      <c r="C93" s="3" t="s">
        <v>95</v>
      </c>
      <c r="D93" s="9">
        <v>17.5</v>
      </c>
      <c r="E93" s="13"/>
    </row>
    <row r="94" spans="1:5" x14ac:dyDescent="0.25">
      <c r="A94" s="10">
        <v>45427</v>
      </c>
      <c r="B94" s="3" t="s">
        <v>96</v>
      </c>
      <c r="C94" s="3" t="s">
        <v>12</v>
      </c>
      <c r="D94" s="9">
        <v>1005.5</v>
      </c>
      <c r="E94" s="13"/>
    </row>
    <row r="95" spans="1:5" x14ac:dyDescent="0.25">
      <c r="A95" s="10">
        <v>45422</v>
      </c>
      <c r="B95" s="3" t="s">
        <v>6</v>
      </c>
      <c r="C95" s="3" t="s">
        <v>7</v>
      </c>
      <c r="D95" s="9">
        <v>198</v>
      </c>
      <c r="E95" s="13"/>
    </row>
    <row r="96" spans="1:5" x14ac:dyDescent="0.25">
      <c r="A96" s="10">
        <v>45437</v>
      </c>
      <c r="B96" s="3" t="s">
        <v>6</v>
      </c>
      <c r="C96" s="3" t="s">
        <v>7</v>
      </c>
      <c r="D96" s="9">
        <v>148</v>
      </c>
      <c r="E96" s="13"/>
    </row>
    <row r="97" spans="1:5" x14ac:dyDescent="0.25">
      <c r="A97" s="10">
        <v>45437</v>
      </c>
      <c r="B97" s="3" t="s">
        <v>6</v>
      </c>
      <c r="C97" s="3" t="s">
        <v>7</v>
      </c>
      <c r="D97" s="9">
        <v>148</v>
      </c>
      <c r="E97" s="13"/>
    </row>
    <row r="98" spans="1:5" x14ac:dyDescent="0.25">
      <c r="A98" s="10">
        <v>45398</v>
      </c>
      <c r="B98" s="3" t="s">
        <v>23</v>
      </c>
      <c r="C98" s="3" t="s">
        <v>24</v>
      </c>
      <c r="D98" s="9">
        <v>65.400000000000006</v>
      </c>
      <c r="E98" s="13"/>
    </row>
    <row r="99" spans="1:5" x14ac:dyDescent="0.25">
      <c r="A99" s="10">
        <v>45391</v>
      </c>
      <c r="B99" s="3" t="s">
        <v>23</v>
      </c>
      <c r="C99" s="3" t="s">
        <v>24</v>
      </c>
      <c r="D99" s="9">
        <v>64.95</v>
      </c>
      <c r="E99" s="13" t="s">
        <v>97</v>
      </c>
    </row>
    <row r="100" spans="1:5" x14ac:dyDescent="0.25">
      <c r="A100" s="10">
        <v>45404</v>
      </c>
      <c r="B100" s="3" t="s">
        <v>98</v>
      </c>
      <c r="C100" s="3" t="s">
        <v>5</v>
      </c>
      <c r="D100" s="9">
        <v>2807.5</v>
      </c>
      <c r="E100" s="13"/>
    </row>
    <row r="101" spans="1:5" x14ac:dyDescent="0.25">
      <c r="A101" s="10">
        <v>45404</v>
      </c>
      <c r="B101" s="3" t="s">
        <v>99</v>
      </c>
      <c r="C101" s="3" t="s">
        <v>5</v>
      </c>
      <c r="D101" s="9">
        <v>2562.5</v>
      </c>
      <c r="E101" s="13"/>
    </row>
    <row r="102" spans="1:5" x14ac:dyDescent="0.25">
      <c r="A102" s="10">
        <v>45437</v>
      </c>
      <c r="B102" s="3" t="s">
        <v>100</v>
      </c>
      <c r="C102" s="3" t="s">
        <v>89</v>
      </c>
      <c r="D102" s="9">
        <v>135</v>
      </c>
      <c r="E102" s="13"/>
    </row>
    <row r="103" spans="1:5" x14ac:dyDescent="0.25">
      <c r="A103" s="10">
        <v>45437</v>
      </c>
      <c r="B103" s="3" t="s">
        <v>101</v>
      </c>
      <c r="C103" s="3" t="s">
        <v>51</v>
      </c>
      <c r="D103" s="9">
        <v>30</v>
      </c>
      <c r="E103" s="13"/>
    </row>
    <row r="104" spans="1:5" x14ac:dyDescent="0.25">
      <c r="A104" s="11"/>
      <c r="B104" s="3" t="s">
        <v>102</v>
      </c>
      <c r="C104" s="3" t="s">
        <v>85</v>
      </c>
      <c r="D104" s="9">
        <v>500</v>
      </c>
      <c r="E104" s="13"/>
    </row>
    <row r="105" spans="1:5" x14ac:dyDescent="0.25">
      <c r="A105" s="11"/>
      <c r="B105" s="3" t="s">
        <v>102</v>
      </c>
      <c r="C105" s="3" t="s">
        <v>85</v>
      </c>
      <c r="D105" s="9">
        <v>400</v>
      </c>
      <c r="E105" s="13"/>
    </row>
    <row r="106" spans="1:5" x14ac:dyDescent="0.25">
      <c r="A106" s="11"/>
      <c r="B106" s="3" t="s">
        <v>102</v>
      </c>
      <c r="C106" s="3" t="s">
        <v>85</v>
      </c>
      <c r="D106" s="9">
        <v>500</v>
      </c>
      <c r="E106" s="13"/>
    </row>
    <row r="107" spans="1:5" x14ac:dyDescent="0.25">
      <c r="A107" s="10">
        <v>45410</v>
      </c>
      <c r="B107" s="3" t="s">
        <v>103</v>
      </c>
      <c r="C107" s="3" t="s">
        <v>89</v>
      </c>
      <c r="D107" s="9">
        <v>850</v>
      </c>
      <c r="E107" s="13" t="s">
        <v>104</v>
      </c>
    </row>
    <row r="108" spans="1:5" x14ac:dyDescent="0.25">
      <c r="A108" s="10">
        <v>45426</v>
      </c>
      <c r="B108" s="3" t="s">
        <v>105</v>
      </c>
      <c r="C108" s="3" t="s">
        <v>92</v>
      </c>
      <c r="D108" s="9">
        <v>240</v>
      </c>
      <c r="E108" s="13"/>
    </row>
    <row r="109" spans="1:5" x14ac:dyDescent="0.25">
      <c r="A109" s="10">
        <v>45422</v>
      </c>
      <c r="B109" s="3" t="s">
        <v>106</v>
      </c>
      <c r="C109" s="3" t="s">
        <v>89</v>
      </c>
      <c r="D109" s="9">
        <v>500</v>
      </c>
      <c r="E109" s="13" t="s">
        <v>104</v>
      </c>
    </row>
    <row r="110" spans="1:5" x14ac:dyDescent="0.25">
      <c r="A110" s="10">
        <v>45430</v>
      </c>
      <c r="B110" s="3" t="s">
        <v>107</v>
      </c>
      <c r="C110" s="3" t="s">
        <v>89</v>
      </c>
      <c r="D110" s="9">
        <v>730</v>
      </c>
      <c r="E110" s="13"/>
    </row>
    <row r="111" spans="1:5" x14ac:dyDescent="0.25">
      <c r="A111" s="11"/>
      <c r="B111" s="3" t="s">
        <v>102</v>
      </c>
      <c r="C111" s="3" t="s">
        <v>85</v>
      </c>
      <c r="D111" s="9">
        <v>450</v>
      </c>
      <c r="E111" s="13"/>
    </row>
    <row r="112" spans="1:5" x14ac:dyDescent="0.25">
      <c r="A112" s="10">
        <v>45446</v>
      </c>
      <c r="B112" s="3" t="s">
        <v>108</v>
      </c>
      <c r="C112" s="3" t="s">
        <v>12</v>
      </c>
      <c r="D112" s="9">
        <v>68</v>
      </c>
      <c r="E112" s="13"/>
    </row>
    <row r="113" spans="1:5" x14ac:dyDescent="0.25">
      <c r="A113" s="10">
        <v>45311</v>
      </c>
      <c r="B113" s="3" t="s">
        <v>109</v>
      </c>
      <c r="C113" s="3" t="s">
        <v>64</v>
      </c>
      <c r="D113" s="9">
        <v>100</v>
      </c>
      <c r="E113" s="13"/>
    </row>
    <row r="114" spans="1:5" x14ac:dyDescent="0.25">
      <c r="A114" s="10">
        <v>45129</v>
      </c>
      <c r="B114" s="3" t="s">
        <v>110</v>
      </c>
      <c r="C114" s="3" t="s">
        <v>111</v>
      </c>
      <c r="D114" s="9">
        <v>14535</v>
      </c>
      <c r="E114" s="13"/>
    </row>
    <row r="115" spans="1:5" x14ac:dyDescent="0.25">
      <c r="A115" s="10">
        <v>45129</v>
      </c>
      <c r="B115" s="3" t="s">
        <v>112</v>
      </c>
      <c r="C115" s="3" t="s">
        <v>111</v>
      </c>
      <c r="D115" s="9">
        <v>12996</v>
      </c>
      <c r="E115" s="13"/>
    </row>
    <row r="116" spans="1:5" x14ac:dyDescent="0.25">
      <c r="A116" s="10">
        <v>45129</v>
      </c>
      <c r="B116" s="3" t="s">
        <v>113</v>
      </c>
      <c r="C116" s="3" t="s">
        <v>111</v>
      </c>
      <c r="D116" s="9">
        <v>12635</v>
      </c>
      <c r="E116" s="13"/>
    </row>
    <row r="117" spans="1:5" x14ac:dyDescent="0.25">
      <c r="A117" s="10">
        <v>45495</v>
      </c>
      <c r="B117" s="3" t="s">
        <v>114</v>
      </c>
      <c r="C117" s="3" t="s">
        <v>111</v>
      </c>
      <c r="D117" s="9">
        <v>12996</v>
      </c>
      <c r="E117" s="13"/>
    </row>
    <row r="118" spans="1:5" x14ac:dyDescent="0.25">
      <c r="A118" s="10">
        <v>45440</v>
      </c>
      <c r="B118" s="3" t="s">
        <v>115</v>
      </c>
      <c r="C118" s="3" t="s">
        <v>116</v>
      </c>
      <c r="D118" s="9">
        <f>5*4</f>
        <v>20</v>
      </c>
      <c r="E118" s="13"/>
    </row>
    <row r="119" spans="1:5" x14ac:dyDescent="0.25">
      <c r="A119" s="10">
        <v>45433</v>
      </c>
      <c r="B119" s="3" t="s">
        <v>117</v>
      </c>
      <c r="C119" s="3" t="s">
        <v>116</v>
      </c>
      <c r="D119" s="9">
        <f>3*10</f>
        <v>30</v>
      </c>
      <c r="E119" s="13"/>
    </row>
    <row r="120" spans="1:5" x14ac:dyDescent="0.25">
      <c r="A120" s="10">
        <v>45433</v>
      </c>
      <c r="B120" s="3" t="s">
        <v>118</v>
      </c>
      <c r="C120" s="3" t="s">
        <v>116</v>
      </c>
      <c r="D120" s="9">
        <f>5*3</f>
        <v>15</v>
      </c>
      <c r="E120" s="13"/>
    </row>
    <row r="121" spans="1:5" x14ac:dyDescent="0.25">
      <c r="A121" s="10">
        <v>45470</v>
      </c>
      <c r="B121" s="3" t="s">
        <v>119</v>
      </c>
      <c r="C121" s="3" t="s">
        <v>5</v>
      </c>
      <c r="D121" s="9">
        <v>2537.5</v>
      </c>
      <c r="E121" s="13"/>
    </row>
    <row r="122" spans="1:5" x14ac:dyDescent="0.25">
      <c r="A122" s="10">
        <v>45468</v>
      </c>
      <c r="B122" s="3" t="s">
        <v>120</v>
      </c>
      <c r="C122" s="3" t="s">
        <v>5</v>
      </c>
      <c r="D122" s="9">
        <v>275</v>
      </c>
      <c r="E122" s="13"/>
    </row>
    <row r="123" spans="1:5" x14ac:dyDescent="0.25">
      <c r="A123" s="10"/>
      <c r="B123" s="3" t="s">
        <v>121</v>
      </c>
      <c r="C123" s="3" t="s">
        <v>116</v>
      </c>
      <c r="D123" s="9">
        <f>7*5</f>
        <v>35</v>
      </c>
      <c r="E123" s="13"/>
    </row>
    <row r="124" spans="1:5" x14ac:dyDescent="0.25">
      <c r="A124" s="10">
        <v>45440</v>
      </c>
      <c r="B124" s="3" t="s">
        <v>102</v>
      </c>
      <c r="C124" s="3" t="s">
        <v>85</v>
      </c>
      <c r="D124" s="9">
        <v>500</v>
      </c>
      <c r="E124" s="13"/>
    </row>
    <row r="125" spans="1:5" x14ac:dyDescent="0.25">
      <c r="A125" s="10">
        <v>45437</v>
      </c>
      <c r="B125" s="3" t="s">
        <v>102</v>
      </c>
      <c r="C125" s="3" t="s">
        <v>85</v>
      </c>
      <c r="D125" s="9">
        <v>500</v>
      </c>
      <c r="E125" s="13"/>
    </row>
    <row r="126" spans="1:5" x14ac:dyDescent="0.25">
      <c r="A126" s="11"/>
      <c r="B126" s="3" t="s">
        <v>102</v>
      </c>
      <c r="C126" s="3" t="s">
        <v>85</v>
      </c>
      <c r="D126" s="9">
        <v>590</v>
      </c>
      <c r="E126" s="13"/>
    </row>
    <row r="127" spans="1:5" x14ac:dyDescent="0.25">
      <c r="A127" s="11"/>
      <c r="B127" s="3" t="s">
        <v>122</v>
      </c>
      <c r="C127" s="3" t="s">
        <v>85</v>
      </c>
      <c r="D127" s="9">
        <v>300</v>
      </c>
      <c r="E127" s="13"/>
    </row>
    <row r="128" spans="1:5" x14ac:dyDescent="0.25">
      <c r="A128" s="11"/>
      <c r="B128" s="3" t="s">
        <v>102</v>
      </c>
      <c r="C128" s="3" t="s">
        <v>85</v>
      </c>
      <c r="D128" s="9">
        <v>500</v>
      </c>
      <c r="E128" s="13"/>
    </row>
    <row r="129" spans="1:5" x14ac:dyDescent="0.25">
      <c r="A129" s="10">
        <v>45453</v>
      </c>
      <c r="B129" s="3" t="s">
        <v>23</v>
      </c>
      <c r="C129" s="3" t="s">
        <v>24</v>
      </c>
      <c r="D129" s="9">
        <v>36.950000000000003</v>
      </c>
      <c r="E129" s="13"/>
    </row>
    <row r="130" spans="1:5" x14ac:dyDescent="0.25">
      <c r="A130" s="10">
        <v>45452</v>
      </c>
      <c r="B130" s="3" t="s">
        <v>123</v>
      </c>
      <c r="C130" s="3" t="s">
        <v>38</v>
      </c>
      <c r="D130" s="9">
        <v>68</v>
      </c>
      <c r="E130" s="13"/>
    </row>
    <row r="131" spans="1:5" x14ac:dyDescent="0.25">
      <c r="A131" s="10">
        <v>45449</v>
      </c>
      <c r="B131" s="3" t="s">
        <v>124</v>
      </c>
      <c r="C131" s="3" t="s">
        <v>5</v>
      </c>
      <c r="D131" s="9">
        <v>2562.5</v>
      </c>
      <c r="E131" s="13"/>
    </row>
    <row r="132" spans="1:5" x14ac:dyDescent="0.25">
      <c r="A132" s="11"/>
      <c r="B132" s="3" t="s">
        <v>122</v>
      </c>
      <c r="C132" s="3" t="s">
        <v>85</v>
      </c>
      <c r="D132" s="9">
        <v>300</v>
      </c>
      <c r="E132" s="13"/>
    </row>
    <row r="133" spans="1:5" x14ac:dyDescent="0.25">
      <c r="A133" s="10">
        <v>45300</v>
      </c>
      <c r="B133" s="3" t="s">
        <v>122</v>
      </c>
      <c r="C133" s="3" t="s">
        <v>85</v>
      </c>
      <c r="D133" s="9">
        <v>500</v>
      </c>
      <c r="E133" s="13"/>
    </row>
    <row r="134" spans="1:5" x14ac:dyDescent="0.25">
      <c r="A134" s="11"/>
      <c r="B134" s="3" t="s">
        <v>122</v>
      </c>
      <c r="C134" s="3" t="s">
        <v>85</v>
      </c>
      <c r="D134" s="9">
        <v>500</v>
      </c>
      <c r="E134" s="13"/>
    </row>
    <row r="135" spans="1:5" x14ac:dyDescent="0.25">
      <c r="A135" s="11"/>
      <c r="B135" s="3" t="s">
        <v>102</v>
      </c>
      <c r="C135" s="3" t="s">
        <v>85</v>
      </c>
      <c r="D135" s="9">
        <v>700</v>
      </c>
      <c r="E135" s="13"/>
    </row>
    <row r="136" spans="1:5" x14ac:dyDescent="0.25">
      <c r="A136" s="11"/>
      <c r="B136" s="3" t="s">
        <v>102</v>
      </c>
      <c r="C136" s="3" t="s">
        <v>85</v>
      </c>
      <c r="D136" s="9">
        <v>420</v>
      </c>
      <c r="E136" s="13"/>
    </row>
    <row r="137" spans="1:5" x14ac:dyDescent="0.25">
      <c r="A137" s="11"/>
      <c r="B137" s="3" t="s">
        <v>122</v>
      </c>
      <c r="C137" s="3" t="s">
        <v>85</v>
      </c>
      <c r="D137" s="9">
        <v>400</v>
      </c>
      <c r="E137" s="13"/>
    </row>
    <row r="138" spans="1:5" x14ac:dyDescent="0.25">
      <c r="A138" s="10">
        <v>45335</v>
      </c>
      <c r="B138" s="3" t="s">
        <v>122</v>
      </c>
      <c r="C138" s="3" t="s">
        <v>85</v>
      </c>
      <c r="D138" s="9">
        <v>100</v>
      </c>
      <c r="E138" s="13"/>
    </row>
    <row r="139" spans="1:5" x14ac:dyDescent="0.25">
      <c r="A139" s="10">
        <v>45267</v>
      </c>
      <c r="B139" s="3" t="s">
        <v>122</v>
      </c>
      <c r="C139" s="3" t="s">
        <v>85</v>
      </c>
      <c r="D139" s="9">
        <v>500</v>
      </c>
      <c r="E139" s="13"/>
    </row>
    <row r="140" spans="1:5" x14ac:dyDescent="0.25">
      <c r="A140" s="10">
        <v>45292</v>
      </c>
      <c r="B140" s="3" t="s">
        <v>122</v>
      </c>
      <c r="C140" s="3" t="s">
        <v>85</v>
      </c>
      <c r="D140" s="9">
        <v>500</v>
      </c>
      <c r="E140" s="13"/>
    </row>
    <row r="141" spans="1:5" x14ac:dyDescent="0.25">
      <c r="A141" s="11"/>
      <c r="B141" s="3" t="s">
        <v>122</v>
      </c>
      <c r="C141" s="3" t="s">
        <v>85</v>
      </c>
      <c r="D141" s="9">
        <v>550</v>
      </c>
      <c r="E141" s="13"/>
    </row>
    <row r="142" spans="1:5" x14ac:dyDescent="0.25">
      <c r="A142" s="10">
        <v>45348</v>
      </c>
      <c r="B142" s="3" t="s">
        <v>122</v>
      </c>
      <c r="C142" s="3" t="s">
        <v>85</v>
      </c>
      <c r="D142" s="9">
        <v>550</v>
      </c>
      <c r="E142" s="13"/>
    </row>
    <row r="143" spans="1:5" x14ac:dyDescent="0.25">
      <c r="A143" s="10">
        <v>45340</v>
      </c>
      <c r="B143" s="3" t="s">
        <v>125</v>
      </c>
      <c r="C143" s="3" t="s">
        <v>5</v>
      </c>
      <c r="D143" s="9">
        <v>64</v>
      </c>
      <c r="E143" s="13"/>
    </row>
    <row r="144" spans="1:5" x14ac:dyDescent="0.25">
      <c r="A144" s="10">
        <v>45349</v>
      </c>
      <c r="B144" s="3" t="s">
        <v>126</v>
      </c>
      <c r="C144" s="3" t="s">
        <v>5</v>
      </c>
      <c r="D144" s="9">
        <v>730</v>
      </c>
      <c r="E144" s="13"/>
    </row>
    <row r="145" spans="1:5" x14ac:dyDescent="0.25">
      <c r="A145" s="10">
        <v>45348</v>
      </c>
      <c r="B145" s="3" t="s">
        <v>127</v>
      </c>
      <c r="C145" s="3" t="s">
        <v>19</v>
      </c>
      <c r="D145" s="9">
        <f>4*63+125</f>
        <v>377</v>
      </c>
      <c r="E145" s="13"/>
    </row>
    <row r="146" spans="1:5" x14ac:dyDescent="0.25">
      <c r="A146" s="11"/>
      <c r="B146" s="3" t="s">
        <v>128</v>
      </c>
      <c r="C146" s="3" t="s">
        <v>38</v>
      </c>
      <c r="D146" s="9">
        <v>90</v>
      </c>
      <c r="E146" s="13"/>
    </row>
    <row r="147" spans="1:5" x14ac:dyDescent="0.25">
      <c r="A147" s="10">
        <v>45343</v>
      </c>
      <c r="B147" s="3" t="s">
        <v>129</v>
      </c>
      <c r="C147" s="3" t="s">
        <v>5</v>
      </c>
      <c r="D147" s="9">
        <v>97.95</v>
      </c>
      <c r="E147" s="13"/>
    </row>
    <row r="148" spans="1:5" x14ac:dyDescent="0.25">
      <c r="A148" s="10">
        <v>45354</v>
      </c>
      <c r="B148" s="3" t="s">
        <v>130</v>
      </c>
      <c r="C148" s="3" t="s">
        <v>5</v>
      </c>
      <c r="D148" s="9">
        <v>2552.5</v>
      </c>
      <c r="E148" s="13"/>
    </row>
    <row r="149" spans="1:5" x14ac:dyDescent="0.25">
      <c r="A149" s="10"/>
      <c r="B149" s="3" t="s">
        <v>122</v>
      </c>
      <c r="C149" s="3" t="s">
        <v>85</v>
      </c>
      <c r="D149" s="9">
        <v>565</v>
      </c>
      <c r="E149" s="13"/>
    </row>
    <row r="150" spans="1:5" x14ac:dyDescent="0.25">
      <c r="A150" s="11"/>
      <c r="B150" s="3" t="s">
        <v>131</v>
      </c>
      <c r="C150" s="3" t="s">
        <v>132</v>
      </c>
      <c r="D150" s="9">
        <v>380</v>
      </c>
      <c r="E150" s="13"/>
    </row>
    <row r="151" spans="1:5" x14ac:dyDescent="0.25">
      <c r="A151" s="10">
        <v>44944</v>
      </c>
      <c r="B151" s="3" t="s">
        <v>32</v>
      </c>
      <c r="C151" s="3" t="s">
        <v>33</v>
      </c>
      <c r="D151" s="9">
        <v>740</v>
      </c>
      <c r="E151" s="13"/>
    </row>
    <row r="152" spans="1:5" x14ac:dyDescent="0.25">
      <c r="A152" s="10">
        <v>45116</v>
      </c>
      <c r="B152" s="3" t="s">
        <v>133</v>
      </c>
      <c r="C152" s="3" t="s">
        <v>5</v>
      </c>
      <c r="D152" s="9">
        <v>1830</v>
      </c>
      <c r="E152" s="13"/>
    </row>
    <row r="153" spans="1:5" x14ac:dyDescent="0.25">
      <c r="A153" s="10">
        <v>45117</v>
      </c>
      <c r="B153" s="3" t="s">
        <v>122</v>
      </c>
      <c r="C153" s="3" t="s">
        <v>85</v>
      </c>
      <c r="D153" s="9">
        <v>100</v>
      </c>
      <c r="E153" s="13"/>
    </row>
    <row r="154" spans="1:5" x14ac:dyDescent="0.25">
      <c r="A154" s="10">
        <v>45112</v>
      </c>
      <c r="B154" s="3" t="s">
        <v>122</v>
      </c>
      <c r="C154" s="3" t="s">
        <v>85</v>
      </c>
      <c r="D154" s="9">
        <v>450</v>
      </c>
      <c r="E154" s="13"/>
    </row>
    <row r="155" spans="1:5" x14ac:dyDescent="0.25">
      <c r="A155" s="10">
        <v>45111</v>
      </c>
      <c r="B155" s="3" t="s">
        <v>134</v>
      </c>
      <c r="C155" s="3" t="s">
        <v>85</v>
      </c>
      <c r="D155" s="9">
        <v>405</v>
      </c>
      <c r="E155" s="13"/>
    </row>
    <row r="156" spans="1:5" x14ac:dyDescent="0.25">
      <c r="A156" s="10">
        <v>45111</v>
      </c>
      <c r="B156" s="3" t="s">
        <v>135</v>
      </c>
      <c r="C156" s="3" t="s">
        <v>38</v>
      </c>
      <c r="D156" s="9">
        <v>950</v>
      </c>
      <c r="E156" s="13"/>
    </row>
    <row r="157" spans="1:5" x14ac:dyDescent="0.25">
      <c r="A157" s="10">
        <v>45125</v>
      </c>
      <c r="B157" s="3" t="s">
        <v>136</v>
      </c>
      <c r="C157" s="3" t="s">
        <v>92</v>
      </c>
      <c r="D157" s="9">
        <v>80</v>
      </c>
      <c r="E157" s="13"/>
    </row>
    <row r="158" spans="1:5" x14ac:dyDescent="0.25">
      <c r="A158" s="10">
        <v>45111</v>
      </c>
      <c r="B158" s="3" t="s">
        <v>137</v>
      </c>
      <c r="C158" s="3" t="s">
        <v>38</v>
      </c>
      <c r="D158" s="9">
        <v>668</v>
      </c>
      <c r="E158" s="13"/>
    </row>
    <row r="159" spans="1:5" x14ac:dyDescent="0.25">
      <c r="A159" s="10">
        <v>45288</v>
      </c>
      <c r="B159" s="3" t="s">
        <v>122</v>
      </c>
      <c r="C159" s="3" t="s">
        <v>85</v>
      </c>
      <c r="D159" s="9">
        <v>220</v>
      </c>
      <c r="E159" s="13"/>
    </row>
    <row r="160" spans="1:5" x14ac:dyDescent="0.25">
      <c r="A160" s="10">
        <v>45280</v>
      </c>
      <c r="B160" s="3" t="s">
        <v>122</v>
      </c>
      <c r="C160" s="3" t="s">
        <v>85</v>
      </c>
      <c r="D160" s="9">
        <v>500</v>
      </c>
      <c r="E160" s="13"/>
    </row>
    <row r="161" spans="1:5" x14ac:dyDescent="0.25">
      <c r="A161" s="10">
        <v>45285</v>
      </c>
      <c r="B161" s="3" t="s">
        <v>122</v>
      </c>
      <c r="C161" s="3" t="s">
        <v>85</v>
      </c>
      <c r="D161" s="9">
        <v>400</v>
      </c>
      <c r="E161" s="13"/>
    </row>
    <row r="162" spans="1:5" x14ac:dyDescent="0.25">
      <c r="A162" s="10">
        <v>45161</v>
      </c>
      <c r="B162" s="3" t="s">
        <v>122</v>
      </c>
      <c r="C162" s="3" t="s">
        <v>85</v>
      </c>
      <c r="D162" s="9">
        <v>450</v>
      </c>
      <c r="E162" s="13"/>
    </row>
    <row r="163" spans="1:5" x14ac:dyDescent="0.25">
      <c r="A163" s="10">
        <v>45272</v>
      </c>
      <c r="B163" s="3" t="s">
        <v>122</v>
      </c>
      <c r="C163" s="3" t="s">
        <v>85</v>
      </c>
      <c r="D163" s="9">
        <v>500</v>
      </c>
      <c r="E163" s="13"/>
    </row>
    <row r="164" spans="1:5" x14ac:dyDescent="0.25">
      <c r="A164" s="11"/>
      <c r="B164" s="3" t="s">
        <v>138</v>
      </c>
      <c r="C164" s="3" t="s">
        <v>139</v>
      </c>
      <c r="D164" s="9">
        <v>2555</v>
      </c>
      <c r="E164" s="13"/>
    </row>
    <row r="165" spans="1:5" x14ac:dyDescent="0.25">
      <c r="A165" s="10">
        <v>45243</v>
      </c>
      <c r="B165" s="3" t="s">
        <v>140</v>
      </c>
      <c r="C165" s="3" t="s">
        <v>141</v>
      </c>
      <c r="D165" s="9">
        <v>1620</v>
      </c>
      <c r="E165" s="13"/>
    </row>
    <row r="166" spans="1:5" x14ac:dyDescent="0.25">
      <c r="A166" s="11"/>
      <c r="B166" s="3" t="s">
        <v>142</v>
      </c>
      <c r="C166" s="3" t="s">
        <v>132</v>
      </c>
      <c r="D166" s="9">
        <v>250</v>
      </c>
      <c r="E166" s="13"/>
    </row>
    <row r="167" spans="1:5" x14ac:dyDescent="0.25">
      <c r="A167" s="11"/>
      <c r="B167" s="3" t="s">
        <v>142</v>
      </c>
      <c r="C167" s="3" t="s">
        <v>132</v>
      </c>
      <c r="D167" s="9">
        <v>510</v>
      </c>
      <c r="E167" s="13"/>
    </row>
    <row r="168" spans="1:5" x14ac:dyDescent="0.25">
      <c r="A168" s="11"/>
      <c r="B168" s="3" t="s">
        <v>142</v>
      </c>
      <c r="C168" s="3" t="s">
        <v>132</v>
      </c>
      <c r="D168" s="9">
        <v>235</v>
      </c>
      <c r="E168" s="13"/>
    </row>
    <row r="169" spans="1:5" x14ac:dyDescent="0.25">
      <c r="A169" s="11"/>
      <c r="B169" s="3" t="s">
        <v>122</v>
      </c>
      <c r="C169" s="3" t="s">
        <v>85</v>
      </c>
      <c r="D169" s="9">
        <v>50</v>
      </c>
      <c r="E169" s="13"/>
    </row>
    <row r="170" spans="1:5" x14ac:dyDescent="0.25">
      <c r="A170" s="11"/>
      <c r="B170" s="3" t="s">
        <v>122</v>
      </c>
      <c r="C170" s="3" t="s">
        <v>85</v>
      </c>
      <c r="D170" s="9">
        <v>300</v>
      </c>
      <c r="E170" s="13"/>
    </row>
    <row r="171" spans="1:5" x14ac:dyDescent="0.25">
      <c r="A171" s="11"/>
      <c r="B171" s="3" t="s">
        <v>122</v>
      </c>
      <c r="C171" s="3" t="s">
        <v>85</v>
      </c>
      <c r="D171" s="9">
        <v>90</v>
      </c>
      <c r="E171" s="13"/>
    </row>
    <row r="172" spans="1:5" x14ac:dyDescent="0.25">
      <c r="A172" s="11"/>
      <c r="B172" s="3" t="s">
        <v>122</v>
      </c>
      <c r="C172" s="3" t="s">
        <v>85</v>
      </c>
      <c r="D172" s="9">
        <v>470</v>
      </c>
      <c r="E172" s="13"/>
    </row>
    <row r="173" spans="1:5" x14ac:dyDescent="0.25">
      <c r="A173" s="10">
        <v>45204</v>
      </c>
      <c r="B173" s="3" t="s">
        <v>122</v>
      </c>
      <c r="C173" s="3" t="s">
        <v>85</v>
      </c>
      <c r="D173" s="9">
        <v>410</v>
      </c>
      <c r="E173" s="13"/>
    </row>
    <row r="174" spans="1:5" x14ac:dyDescent="0.25">
      <c r="A174" s="10">
        <v>45177</v>
      </c>
      <c r="B174" s="3" t="s">
        <v>122</v>
      </c>
      <c r="C174" s="3" t="s">
        <v>85</v>
      </c>
      <c r="D174" s="9">
        <v>410</v>
      </c>
      <c r="E174" s="13"/>
    </row>
    <row r="175" spans="1:5" x14ac:dyDescent="0.25">
      <c r="A175" s="10">
        <v>45232</v>
      </c>
      <c r="B175" s="3" t="s">
        <v>122</v>
      </c>
      <c r="C175" s="3" t="s">
        <v>85</v>
      </c>
      <c r="D175" s="9">
        <v>450</v>
      </c>
      <c r="E175" s="13"/>
    </row>
    <row r="176" spans="1:5" x14ac:dyDescent="0.25">
      <c r="A176" s="11"/>
      <c r="B176" s="3" t="s">
        <v>122</v>
      </c>
      <c r="C176" s="3" t="s">
        <v>85</v>
      </c>
      <c r="D176" s="9">
        <v>410</v>
      </c>
      <c r="E176" s="13"/>
    </row>
    <row r="177" spans="1:5" x14ac:dyDescent="0.25">
      <c r="A177" s="10">
        <v>45205</v>
      </c>
      <c r="B177" s="3" t="s">
        <v>122</v>
      </c>
      <c r="C177" s="3" t="s">
        <v>85</v>
      </c>
      <c r="D177" s="9">
        <v>100</v>
      </c>
      <c r="E177" s="13"/>
    </row>
    <row r="178" spans="1:5" x14ac:dyDescent="0.25">
      <c r="A178" s="10">
        <v>45210</v>
      </c>
      <c r="B178" s="3" t="s">
        <v>122</v>
      </c>
      <c r="C178" s="3" t="s">
        <v>85</v>
      </c>
      <c r="D178" s="9">
        <v>400</v>
      </c>
      <c r="E178" s="13"/>
    </row>
    <row r="179" spans="1:5" x14ac:dyDescent="0.25">
      <c r="A179" s="10">
        <v>45176</v>
      </c>
      <c r="B179" s="3" t="s">
        <v>122</v>
      </c>
      <c r="C179" s="3" t="s">
        <v>85</v>
      </c>
      <c r="D179" s="9">
        <v>50</v>
      </c>
      <c r="E179" s="13"/>
    </row>
    <row r="180" spans="1:5" x14ac:dyDescent="0.25">
      <c r="A180" s="10">
        <v>45182</v>
      </c>
      <c r="B180" s="3" t="s">
        <v>122</v>
      </c>
      <c r="C180" s="3" t="s">
        <v>85</v>
      </c>
      <c r="D180" s="9">
        <v>410</v>
      </c>
      <c r="E180" s="13"/>
    </row>
    <row r="181" spans="1:5" x14ac:dyDescent="0.25">
      <c r="A181" s="11"/>
      <c r="B181" s="3" t="s">
        <v>122</v>
      </c>
      <c r="C181" s="3" t="s">
        <v>85</v>
      </c>
      <c r="D181" s="9">
        <v>130</v>
      </c>
      <c r="E181" s="13"/>
    </row>
    <row r="182" spans="1:5" x14ac:dyDescent="0.25">
      <c r="A182" s="10">
        <v>45230</v>
      </c>
      <c r="B182" s="3" t="s">
        <v>122</v>
      </c>
      <c r="C182" s="3" t="s">
        <v>85</v>
      </c>
      <c r="D182" s="9">
        <v>300</v>
      </c>
      <c r="E182" s="13"/>
    </row>
    <row r="183" spans="1:5" x14ac:dyDescent="0.25">
      <c r="A183" s="10">
        <v>45252</v>
      </c>
      <c r="B183" s="3" t="s">
        <v>122</v>
      </c>
      <c r="C183" s="3" t="s">
        <v>85</v>
      </c>
      <c r="D183" s="9">
        <v>500</v>
      </c>
      <c r="E183" s="13"/>
    </row>
    <row r="184" spans="1:5" x14ac:dyDescent="0.25">
      <c r="A184" s="10">
        <v>45243</v>
      </c>
      <c r="B184" s="3" t="s">
        <v>122</v>
      </c>
      <c r="C184" s="3" t="s">
        <v>85</v>
      </c>
      <c r="D184" s="9">
        <v>450</v>
      </c>
      <c r="E184" s="13"/>
    </row>
    <row r="185" spans="1:5" x14ac:dyDescent="0.25">
      <c r="A185" s="10">
        <v>45256</v>
      </c>
      <c r="B185" s="3" t="s">
        <v>122</v>
      </c>
      <c r="C185" s="3" t="s">
        <v>85</v>
      </c>
      <c r="D185" s="9">
        <v>515</v>
      </c>
      <c r="E185" s="13"/>
    </row>
    <row r="186" spans="1:5" x14ac:dyDescent="0.25">
      <c r="A186" s="10">
        <v>45235</v>
      </c>
      <c r="B186" s="3" t="s">
        <v>122</v>
      </c>
      <c r="C186" s="3" t="s">
        <v>85</v>
      </c>
      <c r="D186" s="9">
        <v>460</v>
      </c>
      <c r="E186" s="13"/>
    </row>
    <row r="187" spans="1:5" x14ac:dyDescent="0.25">
      <c r="A187" s="11"/>
      <c r="B187" s="3" t="s">
        <v>122</v>
      </c>
      <c r="C187" s="3" t="s">
        <v>85</v>
      </c>
      <c r="D187" s="9">
        <v>500</v>
      </c>
      <c r="E187" s="13"/>
    </row>
    <row r="188" spans="1:5" x14ac:dyDescent="0.25">
      <c r="A188" s="11"/>
      <c r="B188" s="3" t="s">
        <v>102</v>
      </c>
      <c r="C188" s="3" t="s">
        <v>85</v>
      </c>
      <c r="D188" s="9">
        <v>400</v>
      </c>
      <c r="E188" s="13"/>
    </row>
    <row r="189" spans="1:5" x14ac:dyDescent="0.25">
      <c r="A189" s="11"/>
      <c r="B189" s="3" t="s">
        <v>143</v>
      </c>
      <c r="C189" s="3" t="s">
        <v>51</v>
      </c>
      <c r="D189" s="9">
        <v>25</v>
      </c>
      <c r="E189" s="13"/>
    </row>
    <row r="190" spans="1:5" x14ac:dyDescent="0.25">
      <c r="A190" s="11"/>
      <c r="B190" s="3" t="s">
        <v>144</v>
      </c>
      <c r="C190" s="3" t="s">
        <v>145</v>
      </c>
      <c r="D190" s="9">
        <v>264</v>
      </c>
      <c r="E190" s="13"/>
    </row>
    <row r="191" spans="1:5" x14ac:dyDescent="0.25">
      <c r="A191" s="10">
        <v>45400</v>
      </c>
      <c r="B191" s="3" t="s">
        <v>102</v>
      </c>
      <c r="C191" s="3" t="s">
        <v>85</v>
      </c>
      <c r="D191" s="9">
        <v>400</v>
      </c>
      <c r="E191" s="13"/>
    </row>
    <row r="192" spans="1:5" x14ac:dyDescent="0.25">
      <c r="A192" s="10">
        <v>45400</v>
      </c>
      <c r="B192" s="3" t="s">
        <v>102</v>
      </c>
      <c r="C192" s="3" t="s">
        <v>85</v>
      </c>
      <c r="D192" s="9">
        <v>100</v>
      </c>
      <c r="E192" s="13"/>
    </row>
    <row r="193" spans="1:5" x14ac:dyDescent="0.25">
      <c r="A193" s="10">
        <v>45019</v>
      </c>
      <c r="B193" s="3" t="s">
        <v>136</v>
      </c>
      <c r="C193" s="3" t="s">
        <v>92</v>
      </c>
      <c r="D193" s="9">
        <v>270</v>
      </c>
      <c r="E193" s="13" t="s">
        <v>146</v>
      </c>
    </row>
    <row r="194" spans="1:5" x14ac:dyDescent="0.25">
      <c r="A194" s="10">
        <v>45396</v>
      </c>
      <c r="B194" s="3" t="s">
        <v>147</v>
      </c>
      <c r="C194" s="3" t="s">
        <v>89</v>
      </c>
      <c r="D194" s="9">
        <v>85</v>
      </c>
      <c r="E194" s="13"/>
    </row>
    <row r="195" spans="1:5" x14ac:dyDescent="0.25">
      <c r="A195" s="11"/>
      <c r="B195" s="3" t="s">
        <v>149</v>
      </c>
      <c r="C195" s="3" t="s">
        <v>148</v>
      </c>
      <c r="D195" s="9">
        <v>375</v>
      </c>
      <c r="E195" s="13"/>
    </row>
    <row r="196" spans="1:5" x14ac:dyDescent="0.25">
      <c r="A196" s="11"/>
      <c r="B196" s="3" t="s">
        <v>150</v>
      </c>
      <c r="C196" s="3" t="s">
        <v>148</v>
      </c>
      <c r="D196" s="9">
        <v>260</v>
      </c>
      <c r="E196" s="13"/>
    </row>
    <row r="197" spans="1:5" x14ac:dyDescent="0.25">
      <c r="A197" s="11"/>
      <c r="B197" s="3" t="s">
        <v>151</v>
      </c>
      <c r="C197" s="3" t="s">
        <v>49</v>
      </c>
      <c r="D197" s="9">
        <v>70</v>
      </c>
      <c r="E197" s="13"/>
    </row>
    <row r="198" spans="1:5" x14ac:dyDescent="0.25">
      <c r="A198" s="11"/>
      <c r="B198" s="3" t="s">
        <v>18</v>
      </c>
      <c r="C198" s="3" t="s">
        <v>19</v>
      </c>
      <c r="D198" s="9">
        <v>475</v>
      </c>
      <c r="E198" s="13"/>
    </row>
    <row r="199" spans="1:5" x14ac:dyDescent="0.25">
      <c r="A199" s="11"/>
      <c r="B199" s="3" t="s">
        <v>102</v>
      </c>
      <c r="C199" s="3" t="s">
        <v>85</v>
      </c>
      <c r="D199" s="9">
        <v>500</v>
      </c>
      <c r="E199" s="13"/>
    </row>
    <row r="200" spans="1:5" x14ac:dyDescent="0.25">
      <c r="A200" s="10">
        <v>45360</v>
      </c>
      <c r="B200" s="3" t="s">
        <v>153</v>
      </c>
      <c r="C200" s="3" t="s">
        <v>152</v>
      </c>
      <c r="D200" s="9">
        <f>50*1200</f>
        <v>60000</v>
      </c>
      <c r="E200" s="13"/>
    </row>
    <row r="201" spans="1:5" x14ac:dyDescent="0.25">
      <c r="A201" s="10">
        <v>45409</v>
      </c>
      <c r="B201" s="3" t="s">
        <v>154</v>
      </c>
      <c r="C201" s="3" t="s">
        <v>89</v>
      </c>
      <c r="D201" s="9">
        <v>550</v>
      </c>
      <c r="E201" s="13" t="s">
        <v>104</v>
      </c>
    </row>
    <row r="202" spans="1:5" x14ac:dyDescent="0.25">
      <c r="A202" s="19">
        <v>45446</v>
      </c>
      <c r="B202" s="8" t="s">
        <v>87</v>
      </c>
      <c r="C202" s="8" t="s">
        <v>89</v>
      </c>
      <c r="D202" s="20">
        <v>60</v>
      </c>
      <c r="E202" s="21"/>
    </row>
    <row r="203" spans="1:5" ht="33.75" customHeight="1" x14ac:dyDescent="0.25">
      <c r="A203" s="19"/>
      <c r="B203" s="22" t="s">
        <v>155</v>
      </c>
      <c r="C203" s="8"/>
      <c r="D203" s="23">
        <f>SUBTOTAL(109,D6:D202)</f>
        <v>649907.47</v>
      </c>
      <c r="E203" s="21"/>
    </row>
  </sheetData>
  <mergeCells count="1">
    <mergeCell ref="B2:D4"/>
  </mergeCell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 Oday</dc:creator>
  <cp:lastModifiedBy>Mr Oday</cp:lastModifiedBy>
  <dcterms:created xsi:type="dcterms:W3CDTF">2024-06-29T12:07:45Z</dcterms:created>
  <dcterms:modified xsi:type="dcterms:W3CDTF">2024-06-30T17:02:46Z</dcterms:modified>
</cp:coreProperties>
</file>